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ollectivitedesaintmartin-my.sharepoint.com/personal/mconnor_com-saint-martin_fr/Documents/Bureau/FONDS EUROPEENS 2021-2027/PILOTAGE/FEDER/"/>
    </mc:Choice>
  </mc:AlternateContent>
  <xr:revisionPtr revIDLastSave="9" documentId="8_{5BF0E599-1240-40D3-918A-78095CC6E969}" xr6:coauthVersionLast="47" xr6:coauthVersionMax="47" xr10:uidLastSave="{50271478-27ED-410B-9C58-3DD31B4CC0F1}"/>
  <bookViews>
    <workbookView xWindow="28680" yWindow="-120" windowWidth="29040" windowHeight="15720" xr2:uid="{F8D091B2-969F-4FDA-A6DC-11E9C67FC5A2}"/>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1" l="1"/>
  <c r="T11" i="1" l="1"/>
  <c r="T10" i="1"/>
  <c r="T24" i="1" l="1"/>
  <c r="T23" i="1"/>
  <c r="T22" i="1"/>
  <c r="T21" i="1"/>
  <c r="T20" i="1"/>
  <c r="T19" i="1" l="1"/>
  <c r="T16" i="1"/>
  <c r="T17" i="1"/>
  <c r="T18" i="1"/>
  <c r="T15" i="1"/>
  <c r="T14" i="1" l="1"/>
</calcChain>
</file>

<file path=xl/sharedStrings.xml><?xml version="1.0" encoding="utf-8"?>
<sst xmlns="http://schemas.openxmlformats.org/spreadsheetml/2006/main" count="237" uniqueCount="111">
  <si>
    <t>Numéro Opération</t>
  </si>
  <si>
    <t>NumCCI</t>
  </si>
  <si>
    <t>Libellé programme</t>
  </si>
  <si>
    <t>Intitulé du projet</t>
  </si>
  <si>
    <t>Nom du bénéficiaire</t>
  </si>
  <si>
    <t>Code postal du bénéficiaire</t>
  </si>
  <si>
    <t>Date de début de l'opération</t>
  </si>
  <si>
    <t>Date de fin de l'opération</t>
  </si>
  <si>
    <t>Code postal de l’opération</t>
  </si>
  <si>
    <t>Zone</t>
  </si>
  <si>
    <t>Département de l’opération</t>
  </si>
  <si>
    <t>Région de l'opération</t>
  </si>
  <si>
    <t>Pays</t>
  </si>
  <si>
    <t>Domaine d’intervention</t>
  </si>
  <si>
    <t>Fonds</t>
  </si>
  <si>
    <t>Objectif spécifique</t>
  </si>
  <si>
    <t>Total des dépenses éligibles programmées</t>
  </si>
  <si>
    <t>Taux de cofinancement</t>
  </si>
  <si>
    <t>FRA</t>
  </si>
  <si>
    <t>GSM006309</t>
  </si>
  <si>
    <t>2021FR16RFPR001</t>
  </si>
  <si>
    <t>Programme Saint Martin FEDER 2021-2027</t>
  </si>
  <si>
    <t>Retraitement et réutilisation des déchets issus de la démolition. Acquisition d'un concasseur béton et roche mi-dur issues de démolition et terrassement pour le transformer en gravas recyclés sur des chantiers pour remplacer le remblais de carrière</t>
  </si>
  <si>
    <t>LETS</t>
  </si>
  <si>
    <t>FEDER</t>
  </si>
  <si>
    <t>14 Impasse du Range Saint Martin</t>
  </si>
  <si>
    <t>10 - Activités de recherche et d’innovation dans les petites et moyennes entreprises, y compris la mise en réseau.</t>
  </si>
  <si>
    <t>GSM006172</t>
  </si>
  <si>
    <t>Acquisition d'un broyeur mobile de traitement des déchets du BTP</t>
  </si>
  <si>
    <t>GSM006118</t>
  </si>
  <si>
    <t>TERRE-MER-TRANSPORT-TERRASSEMENT-TMTT</t>
  </si>
  <si>
    <t xml:space="preserve">Développement d'une unité de production par commande numérique </t>
  </si>
  <si>
    <t xml:space="preserve">SARL BULDING SERVICES </t>
  </si>
  <si>
    <t>Programmation 2021-2027</t>
  </si>
  <si>
    <t>Liste des opérations programmées par le FEDER</t>
  </si>
  <si>
    <t>GSM006175</t>
  </si>
  <si>
    <t>Acquisition d'une centrale mobile de fabrication de béton - PROAL et d'un chargeur télescopique type Manitou</t>
  </si>
  <si>
    <t>EDEN BLU</t>
  </si>
  <si>
    <t>27 rue Cripple Gate Saint Martin</t>
  </si>
  <si>
    <t>66 Boulevard Hubert PETIT Galisbay Saint Martin</t>
  </si>
  <si>
    <t>Proposer des produits innovants, de qualité en favorisant la production local et réduire l'impact environnemental sur le transport.</t>
  </si>
  <si>
    <t>Depuis le passage de l'ouragan Irma en septembre 2017, l'île de Saint Martin a besoin d'une importante reconstruction dans le secteur du Bâtiment et des Travaux Publics (BTP). 
L'entreprise locale EDEN BLU souhaite jouer un rôle majeur dans ce processus en proposant une solution innovante : l'acquisition d'une centrale mobile de production de béton associée à un chargeur télescopique Manitou.
Cette initiative vise à améliorer l'approvisionnement en béton des chantiers de l'île, en remplaçant le système actuel basé sur des rotations de camions toupies, qui entraîne du gaspillage, des contraintes de circulation et la salissure des voiries.
La mise en place de cette solution efficace et pratique permettra de contribuer à la reconstruction de l'île en optimisant les processus de travaux publics.</t>
  </si>
  <si>
    <t>Retraitement et réutilisation des déchets issus de la démolition. 
Acquisition d'un concasseur béton et roche mi-dur issues de démolition et terrassement pour le transformer en gravas recyclé sur des chantiers pour remplacer le remblai de carrière (sous couche de route et différentes supports).
À Saint-Martin, la gestion des déchets est un pilier essentiel à la pérennité de l'île. Assurée essentiellement par des entreprises privées, la gestion des déchets industriels est d'autant plus importante que cette collectivité ne s'étend que sur 45 km2. De plus, les projets de reconstruction qui ont suivi la période de dévastation engendrée par les ouragans Irma et Maria, laissent derrière eux un panel de projets de constructions. Ces projets nécessaires à la relance de l'économie de la collectivité sont aussi vecteurs de déchets industriels. Ces déchets générés par les activités industrielles et commerciales peuvent provenir de divers processus de production, de fabrication, de transformation ou de manipulation de matériaux. On comprend alors que la gestion appropriée des déchets du BTP est nécessaire pour minimiser les impacts environnementaux et pour se conformer aux réglementations en matière de protection de l'environnement et de la santé publique. Afin de veiller au respect des lois imposées au Chapitre Ier : Prévention et gestion des déchets (Articles L541-1 à L541-50) du Code de l'Environnement, il a été décidé d'investir dans un broyeur mobile pour les déchets du BTP.</t>
  </si>
  <si>
    <t>À Saint-Martin, la gestion des déchets est un pilier essentiel à la pérennité de l'île. Assurée essentiellement par des entreprises privées, la gestion des déchets industriels est d'autant plus importante que cette collectivité ne s'étend que sur 45 km2. De plus, les projets de reconstruction qui ont suivi la période de dévastation engendrée par les ouragans Irma et Maria, laissent derrière eux un panel de projets de constructions. Ces projets nécessaires à la relance de l'économie de la collectivité sont aussi vecteurs de déchets industriels. Ces déchets générés par les activités industrielles et commerciales peuvent provenir de divers processus de production, de fabrication, de transformation ou de manipulation de matériaux. On comprend alors que la gestion appropriée des déchets du BTP est nécessaire pour minimiser les impacts environnementaux et pour se conformer aux réglementations en matière de protection de l'environnement et de la santé publique. Afin de veiller au respect des lois imposées au Chapitre Ier : Prévention et gestion des déchets (Articles L541-1 à L541-50) du Code de l'Environnement, il a été décidé d'investir dans un broyeur mobile pour les déchets du BTP.</t>
  </si>
  <si>
    <t>GSM006593</t>
  </si>
  <si>
    <t>The Friendly Vet, Cabinet Vétérinaire Connecté à Marigot.</t>
  </si>
  <si>
    <t>Le projet de Cabinet Vétérinaire Connecté "The Friendly Vet" à Marigot est une initiative innovante visant à intégrer les dernières technologies numériques dans la prestation de soins vétérinaires. Ce cabinet moderne offrira des services de diagnostic et de traitement avancés pour les animaux domestiques, exotiques et de rentes, améliorant ainsi la qualité et l'accessibilité des soins vétérinaires sur l'île. Ce projet contribuera au développement économique local, à la formation professionnelle dans le domaine de la santé animale, et renforcera la compétitivité de Saint Martin dans le secteur de la santé numérique.</t>
  </si>
  <si>
    <t>THE FRIENDLY VET</t>
  </si>
  <si>
    <t>Subvention UE</t>
  </si>
  <si>
    <t>GSM006345</t>
  </si>
  <si>
    <t>Projet Mangrove ; un projet inclusif ancré dans notre territoire : une digitalisation sur mesure sur les métiers de la restauration.</t>
  </si>
  <si>
    <t>Cette digitalisation offre des opportunités d'apprentissage flexible et accessible, cruciales pour les jeunes NEETs (personnes ni en emploi, ni en éducation, ni en formation) qui peuvent rencontrer des barrières à l'éducation traditionnelle. Les plateformes d'e-learning et les ressources en ligne permettent à ces jeunes de développer des compétences nouvelles à leur propre rythme et selon leurs disponibilités.</t>
  </si>
  <si>
    <t>MANGROVE</t>
  </si>
  <si>
    <t>97150</t>
  </si>
  <si>
    <t>GSM006632</t>
  </si>
  <si>
    <t>équipement numérique de la clinique WATAKI</t>
  </si>
  <si>
    <t>Le projet de la clinique WATAKI vise à améliorer le suivi et la prise en charge des patients ainsi que le développement de la télémédecine. Grâce à des installations numériques de pointe, financées en partenariat avec l'Union Européenne, la clinique pourra offrir des services de santé plus efficaces et innovants.</t>
  </si>
  <si>
    <t>wataki</t>
  </si>
  <si>
    <t>GSM006594</t>
  </si>
  <si>
    <t>GSM006610</t>
  </si>
  <si>
    <t>Festival de la Gastronomie 2024</t>
  </si>
  <si>
    <t>L'Office du Tourisme de Saint Martin lance un festival de la gastronomie pour dynamiser l'économie touristique locale et promouvoir la destination Saint-Martin. Cet événement mettra en valeur le patrimoine culinaire de l'île pour célébrer l'authenticité et la diversité de la cuisine locale, faisant ainsi rayonner la culture gastronomique de l'île en proposant un ingrédient phare pour cette nouvelle édition : le guavaberry. 
En proposant un évènement axé sur la gastronomie, l'Office du Tourisme de Saint-Martin vise à attirer un public diversifié , tant au niveau local qu'international. Les visiteurs provenant de différentes régions, y compris d'Europe et des Caraïbes, seront attirés par l'opportunité de découvrir et de savourer la cuisine Saint-Martinoise.
Le festival permettra de renforcer l'attractivité de la destination sur les marchés touristiques en se positionnant comme une destination de choix pour les voyageurs en quête de découvertes gastronomiques et culturelles authentiques. 
Le festival de la gastronomie représente une opportunité unique de stimuler les activités économiques locales en dynamisant le secteur touristique de l'île, notamment en période hors saison. 
Saint-Martin sera ainsi positionné comme une destination gastronomique de premier plan, tout en favorisant les échanges culturels et les partenariats régionaux. Cet événement offre une occasion unique de valoriser les savoir faire traditionnels et de faire découvrir le patrimoine Saint-Martinois.</t>
  </si>
  <si>
    <t>Office du tourisme de Saint Martin</t>
  </si>
  <si>
    <t>SMOKY'S</t>
  </si>
  <si>
    <t>RSO1.3-Renforcer la croissance durable et la compétitive des PME et la création d'emplois dans les PME, y compris par des investissements productifs.</t>
  </si>
  <si>
    <t>C'est un concept  B.B.Q américain que nous allons allier  aux particularités culinaires caraïbéennes,  avec les épices locales et avec le mode de préparation local . Ce concept n'existe pas encore  à Saint-Martin . Ce sera donc une offre nouvelle et innovante . Ce qui justifie que Smoky's ait pour slogan « American BBQ with a twist ». 
La demande de fonds FEDER a pour but l'acquisition de matériel professionnel permettant de desservir une plus large clientèle. ( passer de 50 parts à 300 parts )
La nouveauté qui ne se faisait pas à Saint-Martin mais que fera SMOKY'S ,  c'est que, outre l'apport d'ingrédients locaux( épices) ,  le vrai  BBQ à l'américaine nécessite des temps de cuisson extrêmement long, entre 4h ( pour le poulet ) et 16h ( pour le bœuf )  d'où la nécessité d'avoir du matériel professionnel afin de garantir une certaine homogénéité dans la préparation des viandes d'une fois à l'autre.
 Nous avons opté pour une  formule mobile avec un matériel qui est adapté à cette mobilité afin de proposer notre offre nouvelle et innovante  dans des zone accessible aux touristes et à la clientèle locale, partout sur le territoire.
 Innovation: Smoky's est le premier sur l'île à proposer le concept de BBQ américain avec une touche locale
Qualité: Viandes marinées avec des épices locales et cuisson lente pour une saveur optimale
Équipement Moderne: Utilisation d'équipements de pointe pour assurer la régularité et la consistance</t>
  </si>
  <si>
    <t>RSO1.3-Renforcer la croissance durable et la compétitivé des PME et la création d'emplois dans les PME, y compris par des investissements productifs.</t>
  </si>
  <si>
    <t>RSO1.2 - Objectif spécifique : Tirer parti des avantages de la numérisation au bénéfice des citoyens, des entreprises, des organismes de recherche et des pouvoirs publics</t>
  </si>
  <si>
    <t>197 Rue de Hollande
Marigot</t>
  </si>
  <si>
    <t>013 - Numérisation des PME (y compris le commerce électronique, l'e-business et les processus d'entreprise en réseau, les pôles d'innovation numérique, les laboratoires vivants, les entrepreneurs web et les start-ups spécialisées dans les TIC, B2B)</t>
  </si>
  <si>
    <t>5 Parc de la baie orientale</t>
  </si>
  <si>
    <t>Saint Martin</t>
  </si>
  <si>
    <t>2 Impasse
Cannelle Spring Concordia</t>
  </si>
  <si>
    <t>021 - Développement commercial et internationalisation des PME, y compris les investissements productifs</t>
  </si>
  <si>
    <t>Marigot</t>
  </si>
  <si>
    <t>RSO1.3 - Objectif spécifique : Renforcer la croissance durable et la compétitivité des PME et la création d’emplois dans les PME, y compris par des investissements productifs</t>
  </si>
  <si>
    <t>1 Im Hanson Bienvenue - Friar's Bay
Rue Anse des Sable Friar's Bay</t>
  </si>
  <si>
    <t>L’objectif de l’opération et les réalisations escomptées ou effectives</t>
  </si>
  <si>
    <t>GSM006308</t>
  </si>
  <si>
    <t>Projet de modernisation durable et d'augmentation de la capacité d'accueil d'un guest house 4 étoiles pour l'accession à 5 étoiles</t>
  </si>
  <si>
    <t>Ce projet vise la rénovation et l'expansion d'un Guest house existant dans le Parc de la Baie Orientale pour atteindre un standard de luxe 5 étoiles. Les travaux incluent la modernisation des infrastructures, l'amélioration de l'efficacité énergétique et l'augmentation de la capacité d'accueil avec des hébergements haut de gamme, incluant des options accessibles aux personnes à mobilité réduite. Des systèmes éco-responsables comme le photovoltaïque avec stockage par batterie et des mesures de conservation de l'eau seront mis en place pour promouvoir la durabilité. Ce développement contribuera également à stimuler l'économie locale par la création d'emplois et l'augmentation des revenus touristiques.</t>
  </si>
  <si>
    <t>AC.SXM</t>
  </si>
  <si>
    <t>020 - Infrastructures commerciales des PME (y compris les parcs et sites industriels)</t>
  </si>
  <si>
    <t xml:space="preserve"> 13 RUE DU CABESTAN
PARC DE LA BAIE ORIENTALE
97150
SAINT MARTIN</t>
  </si>
  <si>
    <t>GSM006589</t>
  </si>
  <si>
    <t>RENOVATION DE 6 SUITES EN VUE DE NOTRE MONTEE EN GAMME</t>
  </si>
  <si>
    <t>CENTRE HOTEL</t>
  </si>
  <si>
    <t>MARIGOT
4 RUE GENERAL DE GAULLE
97150
Saint-Martin</t>
  </si>
  <si>
    <t>L'hôtel Centr'hotel, établi au cœur de Marigot depuis sa construction en 1986, a subi des travaux de rénovation successifs depuis 2009 dans le but d'améliorer ses prestations et de séduire une clientèle plus large. Ces efforts ont été récompensés par une croissance significative du chiffre d'affaires et une meilleure attractivité de l'établissement. 
Grâce à des subventions publiques, notamment de la part de l'État et des Fonds Européens, l'hôtel a pu se moderniser et développer de nouvelles infrastructures, telles qu'une salle climatisée et une salle de réunion pour le restaurant. 
Fort de ces réussites, l'établissement envisage de continuer sur cette lancée en sollicitant de nouveau un soutien financier pour l'ouverture de 6 suites haut de gamme, répondant à une demande croissante de la clientèle. 
Ces nouveautés devraient maintenir la compétitivité de l'hôtel et enrichir l'offre hôtelière de Saint Martin, tout en satisfaisant une clientèle de plus en plus exigeante en termes de services et d'accessibilité.</t>
  </si>
  <si>
    <t>EMS SARL</t>
  </si>
  <si>
    <t>GSM005977</t>
  </si>
  <si>
    <t>Projet Aura – Anse Marcel</t>
  </si>
  <si>
    <t>Pigeon Pea Hill
Lot H9, ZAC le Privilège
97150
SAINT-MARTIN</t>
  </si>
  <si>
    <t>Le projet AURA s'inscrit dans le schéma territorial d'aménagement et de développement touristique et de reconstruction de la Collectivité de Saint-Martin, à savoir l'axe stratégique III - reconstruction du parc d'hébergement haut de gamme et notamment :
- Action 2 : Favoriser le développement de villas et guest houses haut de gamme moderne et durable,
- Action 3 : Reconstruire des hébergements hauts de gamme,</t>
  </si>
  <si>
    <t>GSM006450</t>
  </si>
  <si>
    <t>Reconstruction de l'Hôtel Marquis à l'Anse Marcel</t>
  </si>
  <si>
    <t>L'objectif est de faire renaître l'hôtel de charme Le Marquis, une offre à taille humaine composée de 20 suites et un restaurant, managée par les propriétaires eux-mêmes en contact direct avec la clientèle et le staff. 
L'établissement ne sera pas seulement un hébergement haut de gamme, il va devenir un lieu de vie multisensoriel, écoresponsable  et totalement ouvert sur la géographie locale, sur la culture française et les coutumes antillaises.</t>
  </si>
  <si>
    <t>SAS Le Marquis</t>
  </si>
  <si>
    <t>Pigeon Pea Hill, Anse Marcel
97150
SAINT-MARTIN</t>
  </si>
  <si>
    <t>GSM006615</t>
  </si>
  <si>
    <t>Reconversion de friche en hébergement touristique : Guest House Grand-mère</t>
  </si>
  <si>
    <t>Le projet Guest House « Grand-Mère » consiste en la création à Cul-de-sac, d'un hébergement touristique de qualité, en lieu et place d'un ancien restaurant presqu'entièrement détruit par le cyclone Irma de Septembre 2017. Le maître d'ouvrage tire les enseignements de cette catastrophe, le plus important qu'est connu le territoire afin de concevoir un hébergement touristique haut de gamme, innovant et résilient répondant ainsi aux enjeux de changement climatique, de développement durable, de transition écologique et énergétique.</t>
  </si>
  <si>
    <t>SAS PHILIPPE</t>
  </si>
  <si>
    <t>Lot 1 - immeuble Coin de la Mairie
4 rue de l'hôtel de ville
Marigot
97150
SAINT MARTIN</t>
  </si>
  <si>
    <t>GSM005826</t>
  </si>
  <si>
    <t>Modernisation et aménagement extérieur</t>
  </si>
  <si>
    <t>Le Grand Case Beach Club est propriétaire des lots 900 et 901 parcelle BK175 au titre du morne adjacent au restaurant et piscine panoramique de l'hôtel via sa filiale à 100%  La SCI Grand Case Développement .
Un permis de construire pour l'aménagement de ce terrain qui se situe au cœur de l'hôtel et donnant sur la mer  a été déposé . ( cf. copie du permis e de l'acception en pièce jointe ) 
Le projet vise à : 
- Rénover la cuisine de l'hôtel qui avait été aménagée provisoirement suite au cyclone  Irma
- Etendre la capacité de la salle sur le morne sur une base de 80 couverts complémentaires
- Aménager cet espace pour pouvoir accueillir des évènements ( mariage évènements culturels et culinaires type festival de la gastronomique )
- Réaménager les parkings de l'hôtel</t>
  </si>
  <si>
    <t>Grand Case Beach Club</t>
  </si>
  <si>
    <t>route de petite plage Grand Case
21
97150
SAINT-MARTIN</t>
  </si>
  <si>
    <t>RN 7 LIEUDIT Griselle Lot 2 Terrain n°4 C/O COB ZA DE GALISBAY
17 Rue Frederick ARROUNDELL
IMM CENTRE D'AFFAIRES
97150
Saint Martin
France Saint Martin</t>
  </si>
  <si>
    <t>Mise à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</si>
</sst>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00\€"/>
    <numFmt numFmtId="165" formatCode="#,##0.00\ &quot;€&quot;"/>
  </numFmts>
  <fonts count="8" x14ac:knownFonts="1">
    <font>
      <sz val="11"/>
      <color theme="1"/>
      <name val="Aptos Narrow"/>
      <family val="2"/>
      <scheme val="minor"/>
    </font>
    <font>
      <sz val="11"/>
      <color theme="1"/>
      <name val="Aptos Narrow"/>
      <family val="2"/>
      <scheme val="minor"/>
    </font>
    <font>
      <sz val="11"/>
      <name val="Calibri"/>
      <family val="2"/>
    </font>
    <font>
      <b/>
      <sz val="11"/>
      <color indexed="9"/>
      <name val="Calibri"/>
      <family val="2"/>
    </font>
    <font>
      <sz val="8"/>
      <name val="Aptos Narrow"/>
      <family val="2"/>
      <scheme val="minor"/>
    </font>
    <font>
      <b/>
      <sz val="16"/>
      <color theme="7"/>
      <name val="Aptos Narrow"/>
      <family val="2"/>
      <scheme val="minor"/>
    </font>
    <font>
      <b/>
      <sz val="28"/>
      <color theme="7"/>
      <name val="Aptos Narrow"/>
      <family val="2"/>
      <scheme val="minor"/>
    </font>
    <font>
      <sz val="11"/>
      <color theme="1"/>
      <name val="Calibri"/>
      <family val="2"/>
    </font>
  </fonts>
  <fills count="4">
    <fill>
      <patternFill patternType="none"/>
    </fill>
    <fill>
      <patternFill patternType="gray125"/>
    </fill>
    <fill>
      <patternFill patternType="solid">
        <fgColor rgb="FF466E8E"/>
      </patternFill>
    </fill>
    <fill>
      <patternFill patternType="solid">
        <fgColor theme="2"/>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3" fillId="2" borderId="0" xfId="0" applyFont="1" applyFill="1" applyAlignment="1">
      <alignment horizontal="center" vertical="center" wrapText="1"/>
    </xf>
    <xf numFmtId="0" fontId="5" fillId="0" borderId="0" xfId="0" applyFont="1" applyAlignment="1">
      <alignment horizontal="center"/>
    </xf>
    <xf numFmtId="14" fontId="2" fillId="3" borderId="0" xfId="0" applyNumberFormat="1" applyFont="1" applyFill="1" applyAlignment="1">
      <alignment horizontal="center" vertical="center"/>
    </xf>
    <xf numFmtId="14" fontId="2" fillId="3" borderId="0" xfId="0" applyNumberFormat="1" applyFont="1" applyFill="1" applyAlignment="1">
      <alignment horizontal="center" vertical="center" wrapText="1"/>
    </xf>
    <xf numFmtId="14" fontId="2" fillId="3" borderId="0" xfId="0" applyNumberFormat="1" applyFont="1" applyFill="1" applyAlignment="1">
      <alignment vertical="top" wrapText="1"/>
    </xf>
    <xf numFmtId="49" fontId="2" fillId="3" borderId="0" xfId="0" applyNumberFormat="1" applyFont="1" applyFill="1" applyAlignment="1">
      <alignment horizontal="center" vertical="center"/>
    </xf>
    <xf numFmtId="164" fontId="2" fillId="3" borderId="0" xfId="0" applyNumberFormat="1" applyFont="1" applyFill="1" applyAlignment="1">
      <alignment horizontal="center" vertical="center"/>
    </xf>
    <xf numFmtId="10" fontId="0" fillId="3" borderId="0" xfId="1" applyNumberFormat="1"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wrapText="1"/>
    </xf>
    <xf numFmtId="0" fontId="2" fillId="3" borderId="0" xfId="0" applyFont="1" applyFill="1" applyAlignment="1">
      <alignment vertical="top" wrapText="1"/>
    </xf>
    <xf numFmtId="14" fontId="2" fillId="3" borderId="6" xfId="0" applyNumberFormat="1" applyFont="1" applyFill="1" applyBorder="1" applyAlignment="1">
      <alignment horizontal="center" vertical="center"/>
    </xf>
    <xf numFmtId="14" fontId="2" fillId="3" borderId="6" xfId="0" applyNumberFormat="1" applyFont="1" applyFill="1" applyBorder="1" applyAlignment="1">
      <alignment vertical="top"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4" fontId="2"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center" vertical="center"/>
    </xf>
    <xf numFmtId="0" fontId="0" fillId="0" borderId="5" xfId="0" applyBorder="1"/>
    <xf numFmtId="164" fontId="2" fillId="3" borderId="4"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0" fontId="0" fillId="3" borderId="8" xfId="1"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3" borderId="9" xfId="0" applyNumberFormat="1" applyFont="1" applyFill="1" applyBorder="1" applyAlignment="1">
      <alignment horizontal="center" vertical="center"/>
    </xf>
    <xf numFmtId="14" fontId="2" fillId="3" borderId="8" xfId="0" applyNumberFormat="1" applyFont="1" applyFill="1" applyBorder="1" applyAlignment="1">
      <alignment horizontal="center" vertical="center"/>
    </xf>
    <xf numFmtId="14" fontId="2" fillId="3" borderId="9" xfId="0" applyNumberFormat="1" applyFont="1" applyFill="1" applyBorder="1" applyAlignment="1">
      <alignment vertical="top" wrapText="1"/>
    </xf>
    <xf numFmtId="14" fontId="2" fillId="3" borderId="8" xfId="0" applyNumberFormat="1" applyFont="1" applyFill="1" applyBorder="1" applyAlignment="1">
      <alignment horizontal="center" vertical="center" wrapText="1"/>
    </xf>
    <xf numFmtId="14" fontId="2" fillId="3" borderId="1" xfId="0" applyNumberFormat="1" applyFont="1" applyFill="1" applyBorder="1" applyAlignment="1">
      <alignment vertical="top" wrapText="1"/>
    </xf>
    <xf numFmtId="14" fontId="2" fillId="3" borderId="3"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10" fontId="0" fillId="3" borderId="4" xfId="1" applyNumberFormat="1" applyFont="1" applyFill="1" applyBorder="1" applyAlignment="1">
      <alignment horizontal="center" vertical="center"/>
    </xf>
    <xf numFmtId="0" fontId="0" fillId="3" borderId="0" xfId="0" applyFill="1" applyAlignment="1">
      <alignment wrapText="1"/>
    </xf>
    <xf numFmtId="0" fontId="0" fillId="3" borderId="7" xfId="0" applyFill="1" applyBorder="1" applyAlignment="1">
      <alignment vertical="top" wrapText="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165" fontId="7" fillId="3" borderId="7" xfId="0" applyNumberFormat="1" applyFont="1" applyFill="1" applyBorder="1" applyAlignment="1">
      <alignment horizontal="center" vertical="center"/>
    </xf>
    <xf numFmtId="165" fontId="7" fillId="3" borderId="0" xfId="0" applyNumberFormat="1" applyFont="1" applyFill="1" applyAlignment="1">
      <alignment horizontal="center" vertical="center"/>
    </xf>
    <xf numFmtId="0" fontId="0" fillId="3" borderId="0" xfId="0" applyFill="1" applyAlignment="1">
      <alignment vertical="top" wrapText="1"/>
    </xf>
    <xf numFmtId="10" fontId="0" fillId="3" borderId="0" xfId="1"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4" fontId="0" fillId="0" borderId="0" xfId="0" applyNumberFormat="1"/>
  </cellXfs>
  <cellStyles count="2">
    <cellStyle name="Normal" xfId="0" builtinId="0"/>
    <cellStyle name="Pourcentage" xfId="1" builtinId="5"/>
  </cellStyles>
  <dxfs count="22">
    <dxf>
      <font>
        <b val="0"/>
        <i val="0"/>
        <strike val="0"/>
        <condense val="0"/>
        <extend val="0"/>
        <outline val="0"/>
        <shadow val="0"/>
        <u val="none"/>
        <vertAlign val="baseline"/>
        <sz val="11"/>
        <color theme="1"/>
        <name val="Aptos Narrow"/>
        <family val="2"/>
        <scheme val="minor"/>
      </font>
      <numFmt numFmtId="14" formatCode="0.00%"/>
      <fill>
        <patternFill>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4" formatCode="###\ ###\ ###\ ##0.00\€"/>
      <fill>
        <patternFill patternType="solid">
          <fgColor indexed="64"/>
          <bgColor theme="2"/>
        </patternFill>
      </fill>
      <alignment horizontal="center" vertical="center" textRotation="0" wrapText="0" indent="0" justifyLastLine="0" shrinkToFit="0" readingOrder="0"/>
    </dxf>
    <dxf>
      <fill>
        <patternFill>
          <fgColor indexed="64"/>
          <bgColor theme="2"/>
        </patternFill>
      </fill>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2"/>
        </patternFill>
      </fill>
      <alignment horizontal="center" vertical="center" textRotation="0" wrapText="1" indent="0" justifyLastLine="0" shrinkToFit="0" readingOrder="0"/>
    </dxf>
    <dxf>
      <fill>
        <patternFill>
          <fgColor indexed="64"/>
          <bgColor theme="2"/>
        </patternFill>
      </fill>
    </dxf>
    <dxf>
      <fill>
        <patternFill>
          <fgColor indexed="64"/>
          <bgColor theme="2"/>
        </patternFill>
      </fill>
    </dxf>
    <dxf>
      <fill>
        <patternFill>
          <fgColor indexed="64"/>
          <bgColor theme="2"/>
        </patternFill>
      </fill>
    </dxf>
    <dxf>
      <fill>
        <patternFill>
          <fgColor indexed="64"/>
          <bgColor theme="2"/>
        </patternFill>
      </fill>
    </dxf>
    <dxf>
      <fill>
        <patternFill>
          <fgColor indexed="64"/>
          <bgColor theme="2"/>
        </patternFill>
      </fill>
    </dxf>
    <dxf>
      <fill>
        <patternFill>
          <fgColor indexed="64"/>
          <bgColor theme="2"/>
        </patternFill>
      </fill>
    </dxf>
    <dxf>
      <font>
        <b val="0"/>
        <i val="0"/>
        <strike val="0"/>
        <condense val="0"/>
        <extend val="0"/>
        <outline val="0"/>
        <shadow val="0"/>
        <u val="none"/>
        <vertAlign val="baseline"/>
        <sz val="11"/>
        <color auto="1"/>
        <name val="Calibri"/>
        <family val="2"/>
        <scheme val="none"/>
      </font>
      <numFmt numFmtId="30" formatCode="@"/>
      <fill>
        <patternFill patternType="solid">
          <fgColor indexed="64"/>
          <bgColor theme="2"/>
        </patternFill>
      </fill>
      <alignment horizontal="center" vertical="center" textRotation="0" wrapText="0" indent="0" justifyLastLine="0" shrinkToFit="0" readingOrder="0"/>
    </dxf>
    <dxf>
      <fill>
        <patternFill>
          <fgColor indexed="64"/>
          <bgColor theme="2"/>
        </patternFill>
      </fill>
    </dxf>
    <dxf>
      <fill>
        <patternFill>
          <fgColor indexed="64"/>
          <bgColor theme="2"/>
        </patternFill>
      </fill>
    </dxf>
    <dxf>
      <font>
        <b val="0"/>
        <i val="0"/>
        <strike val="0"/>
        <condense val="0"/>
        <extend val="0"/>
        <outline val="0"/>
        <shadow val="0"/>
        <u val="none"/>
        <vertAlign val="baseline"/>
        <sz val="11"/>
        <color auto="1"/>
        <name val="Calibri"/>
        <family val="2"/>
        <scheme val="none"/>
      </font>
      <numFmt numFmtId="30" formatCode="@"/>
      <fill>
        <patternFill patternType="solid">
          <fgColor indexed="64"/>
          <bgColor theme="2"/>
        </patternFill>
      </fill>
      <alignment horizontal="center" vertical="center" textRotation="0" wrapText="0" indent="0" justifyLastLine="0" shrinkToFit="0" readingOrder="0"/>
    </dxf>
    <dxf>
      <fill>
        <patternFill>
          <fgColor indexed="64"/>
          <bgColor theme="2"/>
        </patternFill>
      </fill>
    </dxf>
    <dxf>
      <fill>
        <patternFill>
          <fgColor indexed="64"/>
          <bgColor theme="2"/>
        </patternFill>
      </fill>
    </dxf>
    <dxf>
      <fill>
        <patternFill>
          <fgColor indexed="64"/>
          <bgColor theme="2"/>
        </patternFill>
      </fill>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2"/>
        </patternFill>
      </fill>
      <alignment horizontal="center" vertical="center" textRotation="0" wrapText="0" indent="0" justifyLastLine="0" shrinkToFit="0" readingOrder="0"/>
    </dxf>
    <dxf>
      <fill>
        <patternFill>
          <fgColor indexed="64"/>
          <bgColor theme="2"/>
        </patternFill>
      </fill>
    </dxf>
    <dxf>
      <fill>
        <patternFill>
          <fgColor indexed="64"/>
          <bgColor theme="2"/>
        </patternFill>
      </fill>
    </dxf>
    <dxf>
      <font>
        <b/>
        <i val="0"/>
        <strike val="0"/>
        <condense val="0"/>
        <extend val="0"/>
        <outline val="0"/>
        <shadow val="0"/>
        <u val="none"/>
        <vertAlign val="baseline"/>
        <sz val="11"/>
        <color indexed="9"/>
        <name val="Calibri"/>
        <family val="2"/>
        <scheme val="none"/>
      </font>
      <fill>
        <patternFill patternType="solid">
          <fgColor indexed="64"/>
          <bgColor rgb="FF466E8E"/>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74084</xdr:colOff>
      <xdr:row>3</xdr:row>
      <xdr:rowOff>148168</xdr:rowOff>
    </xdr:from>
    <xdr:to>
      <xdr:col>4</xdr:col>
      <xdr:colOff>2110237</xdr:colOff>
      <xdr:row>6</xdr:row>
      <xdr:rowOff>148166</xdr:rowOff>
    </xdr:to>
    <xdr:pic>
      <xdr:nvPicPr>
        <xdr:cNvPr id="2" name="Image 1" descr="Logo Collectivite">
          <a:extLst>
            <a:ext uri="{FF2B5EF4-FFF2-40B4-BE49-F238E27FC236}">
              <a16:creationId xmlns:a16="http://schemas.microsoft.com/office/drawing/2014/main" id="{3EBA831B-7B04-4E7A-AAA5-799B5DD1B6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0584" y="1291168"/>
          <a:ext cx="2036153" cy="1100665"/>
        </a:xfrm>
        <a:prstGeom prst="rect">
          <a:avLst/>
        </a:prstGeom>
        <a:noFill/>
        <a:ln>
          <a:noFill/>
        </a:ln>
      </xdr:spPr>
    </xdr:pic>
    <xdr:clientData/>
  </xdr:twoCellAnchor>
  <xdr:twoCellAnchor editAs="oneCell">
    <xdr:from>
      <xdr:col>4</xdr:col>
      <xdr:colOff>3238499</xdr:colOff>
      <xdr:row>3</xdr:row>
      <xdr:rowOff>169335</xdr:rowOff>
    </xdr:from>
    <xdr:to>
      <xdr:col>4</xdr:col>
      <xdr:colOff>5141382</xdr:colOff>
      <xdr:row>7</xdr:row>
      <xdr:rowOff>51136</xdr:rowOff>
    </xdr:to>
    <xdr:pic>
      <xdr:nvPicPr>
        <xdr:cNvPr id="3" name="Image 2" descr="Une image contenant texte, Police, Graphique, logo&#10;&#10;Description générée automatiquement">
          <a:extLst>
            <a:ext uri="{FF2B5EF4-FFF2-40B4-BE49-F238E27FC236}">
              <a16:creationId xmlns:a16="http://schemas.microsoft.com/office/drawing/2014/main" id="{76F5501B-4D15-41C9-BD41-214B1162BC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99" y="1312335"/>
          <a:ext cx="1788583" cy="1247051"/>
        </a:xfrm>
        <a:prstGeom prst="rect">
          <a:avLst/>
        </a:prstGeom>
        <a:noFill/>
        <a:ln>
          <a:noFill/>
        </a:ln>
      </xdr:spPr>
    </xdr:pic>
    <xdr:clientData/>
  </xdr:twoCellAnchor>
  <xdr:twoCellAnchor editAs="oneCell">
    <xdr:from>
      <xdr:col>11</xdr:col>
      <xdr:colOff>412750</xdr:colOff>
      <xdr:row>3</xdr:row>
      <xdr:rowOff>137584</xdr:rowOff>
    </xdr:from>
    <xdr:to>
      <xdr:col>14</xdr:col>
      <xdr:colOff>988211</xdr:colOff>
      <xdr:row>6</xdr:row>
      <xdr:rowOff>95251</xdr:rowOff>
    </xdr:to>
    <xdr:pic>
      <xdr:nvPicPr>
        <xdr:cNvPr id="4" name="Image 3">
          <a:extLst>
            <a:ext uri="{FF2B5EF4-FFF2-40B4-BE49-F238E27FC236}">
              <a16:creationId xmlns:a16="http://schemas.microsoft.com/office/drawing/2014/main" id="{4A4CBE82-D31A-4E8C-89D9-AE5654A6BD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325917" y="709084"/>
          <a:ext cx="4396044" cy="1058334"/>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1DA880-BA4A-4112-B7A3-EBB3B61BACE2}" name="Tableau1" displayName="Tableau1" ref="A9:T24" totalsRowShown="0" headerRowDxfId="21" dataDxfId="20">
  <autoFilter ref="A9:T24" xr:uid="{1C1DA880-BA4A-4112-B7A3-EBB3B61BACE2}"/>
  <tableColumns count="20">
    <tableColumn id="1" xr3:uid="{3A024342-4408-4C1E-82A8-A95C53D85041}" name="Numéro Opération" dataDxfId="19"/>
    <tableColumn id="2" xr3:uid="{011E8AE4-23E7-441E-8600-4A652361163F}" name="NumCCI" dataDxfId="18"/>
    <tableColumn id="3" xr3:uid="{EB2BE38F-F5C8-459A-BFA6-702FE6A0114D}" name="Libellé programme" dataDxfId="17"/>
    <tableColumn id="4" xr3:uid="{73B822BC-79A6-4257-8CF0-2F35E41C7361}" name="Intitulé du projet" dataDxfId="16"/>
    <tableColumn id="5" xr3:uid="{A6084A1E-BE4F-4FC3-8E12-819DD9BE02E6}" name="L’objectif de l’opération et les réalisations escomptées ou effectives" dataDxfId="15"/>
    <tableColumn id="6" xr3:uid="{4662859C-C32D-4895-B85E-64E6CB289C54}" name="Nom du bénéficiaire" dataDxfId="14"/>
    <tableColumn id="7" xr3:uid="{A86ACDFC-C701-4802-AEF7-A43712F17152}" name="Code postal du bénéficiaire" dataDxfId="13"/>
    <tableColumn id="8" xr3:uid="{3E787265-8C02-48F0-A1B7-8B4A5AC9768C}" name="Date de début de l'opération" dataDxfId="12"/>
    <tableColumn id="9" xr3:uid="{C9B3186A-EA0F-4FE4-99DF-573369BFD02D}" name="Date de fin de l'opération" dataDxfId="11"/>
    <tableColumn id="10" xr3:uid="{8482F13B-D590-4276-9D25-E0FEFA313DA7}" name="Code postal de l’opération" dataDxfId="10"/>
    <tableColumn id="11" xr3:uid="{BCCA1990-0695-45AE-A029-05DDD3618AC8}" name="Zone" dataDxfId="9"/>
    <tableColumn id="12" xr3:uid="{3A98199A-AC42-4542-8236-04DA38113DE5}" name="Département de l’opération" dataDxfId="8"/>
    <tableColumn id="13" xr3:uid="{BB70CA8D-1EFA-46FC-82D3-F8DCC2C17D68}" name="Région de l'opération" dataDxfId="7"/>
    <tableColumn id="14" xr3:uid="{5BE6C2F7-B661-4D82-A899-BC3F442D4EA8}" name="Pays" dataDxfId="6"/>
    <tableColumn id="15" xr3:uid="{6C2AD2A8-67A6-492E-884F-4BCAEB2B8799}" name="Domaine d’intervention" dataDxfId="5"/>
    <tableColumn id="16" xr3:uid="{66FFB67B-1CE1-4F7E-B310-F0EF35288769}" name="Fonds" dataDxfId="4"/>
    <tableColumn id="17" xr3:uid="{22EB43B3-AE38-4DC0-827C-FF7DDD9AD1B0}" name="Objectif spécifique" dataDxfId="3"/>
    <tableColumn id="18" xr3:uid="{B52210FF-B0E7-4F66-B7B6-06BCD8182981}" name="Total des dépenses éligibles programmées" dataDxfId="2"/>
    <tableColumn id="20" xr3:uid="{6A5080D7-B71E-4076-B03D-0859452E768F}" name="Subvention UE" dataDxfId="1"/>
    <tableColumn id="19" xr3:uid="{E9966C81-AA31-47C6-BF9B-FC83975419F1}" name="Taux de cofinancement" dataDxfId="0" dataCellStyle="Pourcentage"/>
  </tableColumns>
  <tableStyleInfo name="TableStyleMedium1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D3F98-8A9F-40C9-B8C5-45514029247B}">
  <dimension ref="A5:U26"/>
  <sheetViews>
    <sheetView tabSelected="1" topLeftCell="J21" zoomScale="90" zoomScaleNormal="90" workbookViewId="0">
      <selection activeCell="R24" sqref="R24"/>
    </sheetView>
  </sheetViews>
  <sheetFormatPr baseColWidth="10" defaultRowHeight="15" x14ac:dyDescent="0.25"/>
  <cols>
    <col min="1" max="1" width="19.85546875" customWidth="1"/>
    <col min="2" max="2" width="20.7109375" customWidth="1"/>
    <col min="3" max="3" width="43.5703125" customWidth="1"/>
    <col min="4" max="4" width="47.42578125" customWidth="1"/>
    <col min="5" max="5" width="80.42578125" customWidth="1"/>
    <col min="6" max="6" width="38.140625" customWidth="1"/>
    <col min="7" max="7" width="27.42578125" customWidth="1"/>
    <col min="8" max="8" width="28.7109375" customWidth="1"/>
    <col min="9" max="9" width="25.85546875" customWidth="1"/>
    <col min="10" max="10" width="26.5703125" customWidth="1"/>
    <col min="11" max="11" width="14.7109375" customWidth="1"/>
    <col min="12" max="12" width="28" customWidth="1"/>
    <col min="13" max="13" width="22.28515625" customWidth="1"/>
    <col min="14" max="14" width="7.140625" customWidth="1"/>
    <col min="15" max="15" width="73.28515625" customWidth="1"/>
    <col min="16" max="16" width="11" customWidth="1"/>
    <col min="17" max="17" width="37.7109375" customWidth="1"/>
    <col min="18" max="18" width="40.85546875" customWidth="1"/>
    <col min="19" max="19" width="23.7109375" customWidth="1"/>
    <col min="20" max="20" width="14.5703125" customWidth="1"/>
  </cols>
  <sheetData>
    <row r="5" spans="1:21" ht="36" x14ac:dyDescent="0.25">
      <c r="A5" s="43" t="s">
        <v>34</v>
      </c>
      <c r="B5" s="43"/>
      <c r="C5" s="43"/>
      <c r="D5" s="43"/>
      <c r="E5" s="43"/>
      <c r="F5" s="43"/>
      <c r="G5" s="43"/>
      <c r="H5" s="43"/>
      <c r="I5" s="43"/>
      <c r="J5" s="43"/>
      <c r="K5" s="43"/>
      <c r="L5" s="43"/>
      <c r="M5" s="43"/>
      <c r="N5" s="43"/>
      <c r="O5" s="43"/>
      <c r="P5" s="43"/>
      <c r="Q5" s="43"/>
      <c r="R5" s="43"/>
      <c r="S5" s="43"/>
    </row>
    <row r="6" spans="1:21" ht="36" x14ac:dyDescent="0.25">
      <c r="A6" s="43" t="s">
        <v>33</v>
      </c>
      <c r="B6" s="43"/>
      <c r="C6" s="43"/>
      <c r="D6" s="43"/>
      <c r="E6" s="43"/>
      <c r="F6" s="43"/>
      <c r="G6" s="43"/>
      <c r="H6" s="43"/>
      <c r="I6" s="43"/>
      <c r="J6" s="43"/>
      <c r="K6" s="43"/>
      <c r="L6" s="43"/>
      <c r="M6" s="43"/>
      <c r="N6" s="43"/>
      <c r="O6" s="43"/>
      <c r="P6" s="43"/>
      <c r="Q6" s="43"/>
      <c r="R6" s="43"/>
      <c r="S6" s="43"/>
    </row>
    <row r="7" spans="1:21" ht="21" x14ac:dyDescent="0.35">
      <c r="A7" s="2"/>
      <c r="B7" s="2"/>
      <c r="C7" s="2"/>
      <c r="D7" s="2"/>
      <c r="E7" s="2"/>
      <c r="F7" s="2"/>
      <c r="G7" s="2"/>
      <c r="H7" s="2"/>
      <c r="I7" s="2"/>
      <c r="J7" s="2"/>
      <c r="K7" s="2"/>
      <c r="L7" s="2"/>
      <c r="M7" s="2"/>
      <c r="N7" s="2"/>
      <c r="O7" s="2"/>
      <c r="P7" s="2"/>
      <c r="Q7" s="2"/>
      <c r="R7" s="2"/>
      <c r="S7" s="2"/>
    </row>
    <row r="9" spans="1:21" ht="58.15" customHeight="1" x14ac:dyDescent="0.25">
      <c r="A9" s="1" t="s">
        <v>0</v>
      </c>
      <c r="B9" s="1" t="s">
        <v>1</v>
      </c>
      <c r="C9" s="1" t="s">
        <v>2</v>
      </c>
      <c r="D9" s="1" t="s">
        <v>3</v>
      </c>
      <c r="E9" s="1" t="s">
        <v>77</v>
      </c>
      <c r="F9" s="1" t="s">
        <v>4</v>
      </c>
      <c r="G9" s="1" t="s">
        <v>5</v>
      </c>
      <c r="H9" s="1" t="s">
        <v>6</v>
      </c>
      <c r="I9" s="1" t="s">
        <v>7</v>
      </c>
      <c r="J9" s="1" t="s">
        <v>8</v>
      </c>
      <c r="K9" s="1" t="s">
        <v>9</v>
      </c>
      <c r="L9" s="1" t="s">
        <v>10</v>
      </c>
      <c r="M9" s="1" t="s">
        <v>11</v>
      </c>
      <c r="N9" s="1" t="s">
        <v>12</v>
      </c>
      <c r="O9" s="1" t="s">
        <v>13</v>
      </c>
      <c r="P9" s="1" t="s">
        <v>14</v>
      </c>
      <c r="Q9" s="1" t="s">
        <v>15</v>
      </c>
      <c r="R9" s="1" t="s">
        <v>16</v>
      </c>
      <c r="S9" s="1" t="s">
        <v>48</v>
      </c>
      <c r="T9" s="1" t="s">
        <v>17</v>
      </c>
    </row>
    <row r="10" spans="1:21" ht="272.45" customHeight="1" x14ac:dyDescent="0.25">
      <c r="A10" s="3" t="s">
        <v>19</v>
      </c>
      <c r="B10" s="3" t="s">
        <v>20</v>
      </c>
      <c r="C10" s="3" t="s">
        <v>21</v>
      </c>
      <c r="D10" s="4" t="s">
        <v>22</v>
      </c>
      <c r="E10" s="5" t="s">
        <v>42</v>
      </c>
      <c r="F10" s="3" t="s">
        <v>23</v>
      </c>
      <c r="G10" s="6">
        <v>97150</v>
      </c>
      <c r="H10" s="3">
        <v>45537</v>
      </c>
      <c r="I10" s="3">
        <v>46022</v>
      </c>
      <c r="J10" s="6">
        <v>97150</v>
      </c>
      <c r="K10" s="4" t="s">
        <v>25</v>
      </c>
      <c r="L10" s="3" t="s">
        <v>71</v>
      </c>
      <c r="M10" s="3" t="s">
        <v>71</v>
      </c>
      <c r="N10" s="3" t="s">
        <v>18</v>
      </c>
      <c r="O10" s="4" t="s">
        <v>26</v>
      </c>
      <c r="P10" s="3" t="s">
        <v>24</v>
      </c>
      <c r="Q10" s="4" t="s">
        <v>64</v>
      </c>
      <c r="R10" s="7">
        <v>580800</v>
      </c>
      <c r="S10" s="7">
        <v>377520</v>
      </c>
      <c r="T10" s="8">
        <f>Tableau1[[#This Row],[Subvention UE]]/Tableau1[[#This Row],[Total des dépenses éligibles programmées]]</f>
        <v>0.65</v>
      </c>
    </row>
    <row r="11" spans="1:21" ht="218.45" customHeight="1" x14ac:dyDescent="0.25">
      <c r="A11" s="9" t="s">
        <v>27</v>
      </c>
      <c r="B11" s="3" t="s">
        <v>20</v>
      </c>
      <c r="C11" s="3" t="s">
        <v>21</v>
      </c>
      <c r="D11" s="10" t="s">
        <v>28</v>
      </c>
      <c r="E11" s="12" t="s">
        <v>43</v>
      </c>
      <c r="F11" s="10" t="s">
        <v>30</v>
      </c>
      <c r="G11" s="6">
        <v>97150</v>
      </c>
      <c r="H11" s="3">
        <v>45474</v>
      </c>
      <c r="I11" s="3">
        <v>46022</v>
      </c>
      <c r="J11" s="6">
        <v>97150</v>
      </c>
      <c r="K11" s="10" t="s">
        <v>38</v>
      </c>
      <c r="L11" s="9" t="s">
        <v>71</v>
      </c>
      <c r="M11" s="9" t="s">
        <v>71</v>
      </c>
      <c r="N11" s="9" t="s">
        <v>18</v>
      </c>
      <c r="O11" s="4" t="s">
        <v>26</v>
      </c>
      <c r="P11" s="9" t="s">
        <v>24</v>
      </c>
      <c r="Q11" s="4" t="s">
        <v>66</v>
      </c>
      <c r="R11" s="7">
        <v>616450</v>
      </c>
      <c r="S11" s="7">
        <v>396942.5</v>
      </c>
      <c r="T11" s="8">
        <f>Tableau1[[#This Row],[Subvention UE]]/Tableau1[[#This Row],[Total des dépenses éligibles programmées]]</f>
        <v>0.64391678157190368</v>
      </c>
    </row>
    <row r="12" spans="1:21" ht="210" x14ac:dyDescent="0.25">
      <c r="A12" s="3" t="s">
        <v>29</v>
      </c>
      <c r="B12" s="3" t="s">
        <v>20</v>
      </c>
      <c r="C12" s="3" t="s">
        <v>21</v>
      </c>
      <c r="D12" s="4" t="s">
        <v>31</v>
      </c>
      <c r="E12" s="5" t="s">
        <v>40</v>
      </c>
      <c r="F12" s="9" t="s">
        <v>32</v>
      </c>
      <c r="G12" s="6">
        <v>97150</v>
      </c>
      <c r="H12" s="3">
        <v>45413</v>
      </c>
      <c r="I12" s="3">
        <v>46140</v>
      </c>
      <c r="J12" s="6">
        <v>97150</v>
      </c>
      <c r="K12" s="4" t="s">
        <v>109</v>
      </c>
      <c r="L12" s="3" t="s">
        <v>71</v>
      </c>
      <c r="M12" s="3" t="s">
        <v>71</v>
      </c>
      <c r="N12" s="3" t="s">
        <v>18</v>
      </c>
      <c r="O12" s="4" t="s">
        <v>26</v>
      </c>
      <c r="P12" s="3" t="s">
        <v>24</v>
      </c>
      <c r="Q12" s="4" t="s">
        <v>66</v>
      </c>
      <c r="R12" s="7">
        <v>169000</v>
      </c>
      <c r="S12" s="7">
        <v>109850</v>
      </c>
      <c r="T12" s="8">
        <v>0.65</v>
      </c>
    </row>
    <row r="13" spans="1:21" ht="151.9" customHeight="1" x14ac:dyDescent="0.25">
      <c r="A13" s="9" t="s">
        <v>35</v>
      </c>
      <c r="B13" s="3" t="s">
        <v>20</v>
      </c>
      <c r="C13" s="3" t="s">
        <v>21</v>
      </c>
      <c r="D13" s="10" t="s">
        <v>36</v>
      </c>
      <c r="E13" s="12" t="s">
        <v>41</v>
      </c>
      <c r="F13" s="9" t="s">
        <v>37</v>
      </c>
      <c r="G13" s="6">
        <v>97150</v>
      </c>
      <c r="H13" s="3">
        <v>45444</v>
      </c>
      <c r="I13" s="3">
        <v>45870</v>
      </c>
      <c r="J13" s="6">
        <v>97150</v>
      </c>
      <c r="K13" s="10" t="s">
        <v>39</v>
      </c>
      <c r="L13" s="9" t="s">
        <v>71</v>
      </c>
      <c r="M13" s="9" t="s">
        <v>71</v>
      </c>
      <c r="N13" s="9" t="s">
        <v>18</v>
      </c>
      <c r="O13" s="4" t="s">
        <v>26</v>
      </c>
      <c r="P13" s="9" t="s">
        <v>24</v>
      </c>
      <c r="Q13" s="4" t="s">
        <v>66</v>
      </c>
      <c r="R13" s="7">
        <v>452000</v>
      </c>
      <c r="S13" s="7">
        <v>289450</v>
      </c>
      <c r="T13" s="8">
        <v>0.64039999999999997</v>
      </c>
    </row>
    <row r="14" spans="1:21" ht="114" customHeight="1" x14ac:dyDescent="0.25">
      <c r="A14" s="9" t="s">
        <v>44</v>
      </c>
      <c r="B14" s="3" t="s">
        <v>20</v>
      </c>
      <c r="C14" s="3" t="s">
        <v>21</v>
      </c>
      <c r="D14" s="10" t="s">
        <v>45</v>
      </c>
      <c r="E14" s="12" t="s">
        <v>46</v>
      </c>
      <c r="F14" s="9" t="s">
        <v>47</v>
      </c>
      <c r="G14" s="6">
        <v>97150</v>
      </c>
      <c r="H14" s="3">
        <v>45383</v>
      </c>
      <c r="I14" s="3">
        <v>46022</v>
      </c>
      <c r="J14" s="6">
        <v>97150</v>
      </c>
      <c r="K14" s="10" t="s">
        <v>68</v>
      </c>
      <c r="L14" s="9" t="s">
        <v>71</v>
      </c>
      <c r="M14" s="9" t="s">
        <v>71</v>
      </c>
      <c r="N14" s="9" t="s">
        <v>18</v>
      </c>
      <c r="O14" s="4" t="s">
        <v>69</v>
      </c>
      <c r="P14" s="9" t="s">
        <v>24</v>
      </c>
      <c r="Q14" s="4" t="s">
        <v>67</v>
      </c>
      <c r="R14" s="7">
        <v>105669</v>
      </c>
      <c r="S14" s="7">
        <v>68684.850000000006</v>
      </c>
      <c r="T14" s="8">
        <f>Tableau1[[#This Row],[Subvention UE]]/Tableau1[[#This Row],[Total des dépenses éligibles programmées]]</f>
        <v>0.65</v>
      </c>
    </row>
    <row r="15" spans="1:21" ht="90" x14ac:dyDescent="0.25">
      <c r="A15" s="9" t="s">
        <v>49</v>
      </c>
      <c r="B15" s="3" t="s">
        <v>20</v>
      </c>
      <c r="C15" s="3" t="s">
        <v>21</v>
      </c>
      <c r="D15" s="10" t="s">
        <v>50</v>
      </c>
      <c r="E15" s="11" t="s">
        <v>51</v>
      </c>
      <c r="F15" s="9" t="s">
        <v>52</v>
      </c>
      <c r="G15" s="6">
        <v>97150</v>
      </c>
      <c r="H15" s="3">
        <v>45427</v>
      </c>
      <c r="I15" s="3">
        <v>46022</v>
      </c>
      <c r="J15" s="9" t="s">
        <v>53</v>
      </c>
      <c r="K15" s="10" t="s">
        <v>70</v>
      </c>
      <c r="L15" s="9" t="s">
        <v>71</v>
      </c>
      <c r="M15" s="9" t="s">
        <v>71</v>
      </c>
      <c r="N15" s="9" t="s">
        <v>18</v>
      </c>
      <c r="O15" s="4" t="s">
        <v>69</v>
      </c>
      <c r="P15" s="9" t="s">
        <v>24</v>
      </c>
      <c r="Q15" s="4" t="s">
        <v>67</v>
      </c>
      <c r="R15" s="7">
        <v>450000</v>
      </c>
      <c r="S15" s="7">
        <v>292500</v>
      </c>
      <c r="T15" s="8">
        <f>Tableau1[[#This Row],[Subvention UE]]/Tableau1[[#This Row],[Total des dépenses éligibles programmées]]</f>
        <v>0.65</v>
      </c>
    </row>
    <row r="16" spans="1:21" ht="75" x14ac:dyDescent="0.25">
      <c r="A16" s="9" t="s">
        <v>54</v>
      </c>
      <c r="B16" s="3" t="s">
        <v>20</v>
      </c>
      <c r="C16" s="3" t="s">
        <v>21</v>
      </c>
      <c r="D16" s="10" t="s">
        <v>55</v>
      </c>
      <c r="E16" s="11" t="s">
        <v>56</v>
      </c>
      <c r="F16" s="9" t="s">
        <v>57</v>
      </c>
      <c r="G16" s="9" t="s">
        <v>53</v>
      </c>
      <c r="H16" s="3">
        <v>45352</v>
      </c>
      <c r="I16" s="3">
        <v>46078</v>
      </c>
      <c r="J16" s="9" t="s">
        <v>53</v>
      </c>
      <c r="K16" s="10" t="s">
        <v>72</v>
      </c>
      <c r="L16" s="9" t="s">
        <v>71</v>
      </c>
      <c r="M16" s="9" t="s">
        <v>71</v>
      </c>
      <c r="N16" s="9" t="s">
        <v>18</v>
      </c>
      <c r="O16" s="4" t="s">
        <v>69</v>
      </c>
      <c r="P16" s="9" t="s">
        <v>24</v>
      </c>
      <c r="Q16" s="4" t="s">
        <v>67</v>
      </c>
      <c r="R16" s="7">
        <v>140342.16</v>
      </c>
      <c r="S16" s="7">
        <v>91222.399999999994</v>
      </c>
      <c r="T16" s="8">
        <f>Tableau1[[#This Row],[Subvention UE]]/Tableau1[[#This Row],[Total des dépenses éligibles programmées]]</f>
        <v>0.64999997149822974</v>
      </c>
      <c r="U16" s="19"/>
    </row>
    <row r="17" spans="1:21" ht="284.45" customHeight="1" x14ac:dyDescent="0.25">
      <c r="A17" s="9" t="s">
        <v>58</v>
      </c>
      <c r="B17" s="3" t="s">
        <v>20</v>
      </c>
      <c r="C17" s="3" t="s">
        <v>21</v>
      </c>
      <c r="D17" s="10" t="s">
        <v>60</v>
      </c>
      <c r="E17" s="12" t="s">
        <v>61</v>
      </c>
      <c r="F17" s="9" t="s">
        <v>62</v>
      </c>
      <c r="G17" s="9" t="s">
        <v>53</v>
      </c>
      <c r="H17" s="3">
        <v>45536</v>
      </c>
      <c r="I17" s="3">
        <v>45688</v>
      </c>
      <c r="J17" s="9" t="s">
        <v>53</v>
      </c>
      <c r="K17" s="10" t="s">
        <v>74</v>
      </c>
      <c r="L17" s="9" t="s">
        <v>71</v>
      </c>
      <c r="M17" s="9" t="s">
        <v>71</v>
      </c>
      <c r="N17" s="9" t="s">
        <v>18</v>
      </c>
      <c r="O17" s="4" t="s">
        <v>73</v>
      </c>
      <c r="P17" s="9" t="s">
        <v>24</v>
      </c>
      <c r="Q17" s="4" t="s">
        <v>75</v>
      </c>
      <c r="R17" s="7">
        <v>1280700</v>
      </c>
      <c r="S17" s="7">
        <v>832455</v>
      </c>
      <c r="T17" s="8">
        <f>Tableau1[[#This Row],[Subvention UE]]/Tableau1[[#This Row],[Total des dépenses éligibles programmées]]</f>
        <v>0.65</v>
      </c>
      <c r="U17" s="19"/>
    </row>
    <row r="18" spans="1:21" ht="303" customHeight="1" x14ac:dyDescent="0.25">
      <c r="A18" s="13" t="s">
        <v>59</v>
      </c>
      <c r="B18" s="13" t="s">
        <v>20</v>
      </c>
      <c r="C18" s="13" t="s">
        <v>21</v>
      </c>
      <c r="D18" s="4" t="s">
        <v>63</v>
      </c>
      <c r="E18" s="14" t="s">
        <v>65</v>
      </c>
      <c r="F18" s="13" t="s">
        <v>63</v>
      </c>
      <c r="G18" s="13" t="s">
        <v>53</v>
      </c>
      <c r="H18" s="13">
        <v>45458</v>
      </c>
      <c r="I18" s="13">
        <v>46022</v>
      </c>
      <c r="J18" s="13" t="s">
        <v>53</v>
      </c>
      <c r="K18" s="15" t="s">
        <v>76</v>
      </c>
      <c r="L18" s="9" t="s">
        <v>71</v>
      </c>
      <c r="M18" s="16" t="s">
        <v>71</v>
      </c>
      <c r="N18" s="16" t="s">
        <v>18</v>
      </c>
      <c r="O18" s="17" t="s">
        <v>73</v>
      </c>
      <c r="P18" s="9" t="s">
        <v>24</v>
      </c>
      <c r="Q18" s="4" t="s">
        <v>75</v>
      </c>
      <c r="R18" s="18">
        <v>177107.97</v>
      </c>
      <c r="S18" s="18">
        <v>115120.18</v>
      </c>
      <c r="T18" s="8">
        <f>Tableau1[[#This Row],[Subvention UE]]/Tableau1[[#This Row],[Total des dépenses éligibles programmées]]</f>
        <v>0.6499999971768633</v>
      </c>
      <c r="U18" s="19"/>
    </row>
    <row r="19" spans="1:21" ht="181.5" customHeight="1" x14ac:dyDescent="0.25">
      <c r="A19" s="3" t="s">
        <v>78</v>
      </c>
      <c r="B19" s="13" t="s">
        <v>20</v>
      </c>
      <c r="C19" s="13" t="s">
        <v>21</v>
      </c>
      <c r="D19" s="21" t="s">
        <v>79</v>
      </c>
      <c r="E19" s="28" t="s">
        <v>80</v>
      </c>
      <c r="F19" s="26" t="s">
        <v>81</v>
      </c>
      <c r="G19" s="13" t="s">
        <v>53</v>
      </c>
      <c r="H19" s="26">
        <v>45427</v>
      </c>
      <c r="I19" s="32">
        <v>46156</v>
      </c>
      <c r="J19" s="13" t="s">
        <v>53</v>
      </c>
      <c r="K19" s="22" t="s">
        <v>83</v>
      </c>
      <c r="L19" s="9" t="s">
        <v>71</v>
      </c>
      <c r="M19" s="9" t="s">
        <v>71</v>
      </c>
      <c r="N19" s="16" t="s">
        <v>18</v>
      </c>
      <c r="O19" s="21" t="s">
        <v>82</v>
      </c>
      <c r="P19" s="9" t="s">
        <v>24</v>
      </c>
      <c r="Q19" s="4" t="s">
        <v>75</v>
      </c>
      <c r="R19" s="20">
        <v>535871.22</v>
      </c>
      <c r="S19" s="20">
        <v>236162.91</v>
      </c>
      <c r="T19" s="33">
        <f>Tableau1[[#This Row],[Subvention UE]]/Tableau1[[#This Row],[Total des dépenses éligibles programmées]]</f>
        <v>0.44070832913922869</v>
      </c>
      <c r="U19" s="19"/>
    </row>
    <row r="20" spans="1:21" ht="217.5" customHeight="1" x14ac:dyDescent="0.25">
      <c r="A20" s="25" t="s">
        <v>84</v>
      </c>
      <c r="B20" s="13" t="s">
        <v>20</v>
      </c>
      <c r="C20" s="13" t="s">
        <v>21</v>
      </c>
      <c r="D20" s="29" t="s">
        <v>85</v>
      </c>
      <c r="E20" s="30" t="s">
        <v>88</v>
      </c>
      <c r="F20" s="27" t="s">
        <v>86</v>
      </c>
      <c r="G20" s="13" t="s">
        <v>53</v>
      </c>
      <c r="H20" s="31">
        <v>45537</v>
      </c>
      <c r="I20" s="31">
        <v>46387</v>
      </c>
      <c r="J20" s="13" t="s">
        <v>53</v>
      </c>
      <c r="K20" s="22" t="s">
        <v>87</v>
      </c>
      <c r="L20" s="9" t="s">
        <v>71</v>
      </c>
      <c r="M20" s="9" t="s">
        <v>71</v>
      </c>
      <c r="N20" s="16" t="s">
        <v>18</v>
      </c>
      <c r="O20" s="21" t="s">
        <v>82</v>
      </c>
      <c r="P20" s="9" t="s">
        <v>24</v>
      </c>
      <c r="Q20" s="4" t="s">
        <v>75</v>
      </c>
      <c r="R20" s="20">
        <v>534391.9</v>
      </c>
      <c r="S20" s="24">
        <v>235441.74</v>
      </c>
      <c r="T20" s="23">
        <f>Tableau1[[#This Row],[Subvention UE]]/Tableau1[[#This Row],[Total des dépenses éligibles programmées]]</f>
        <v>0.44057879619807105</v>
      </c>
      <c r="U20" s="19"/>
    </row>
    <row r="21" spans="1:21" ht="99.75" customHeight="1" x14ac:dyDescent="0.25">
      <c r="A21" s="36" t="s">
        <v>90</v>
      </c>
      <c r="B21" s="13" t="s">
        <v>20</v>
      </c>
      <c r="C21" s="13" t="s">
        <v>21</v>
      </c>
      <c r="D21" s="36" t="s">
        <v>91</v>
      </c>
      <c r="E21" s="35" t="s">
        <v>93</v>
      </c>
      <c r="F21" s="36" t="s">
        <v>89</v>
      </c>
      <c r="G21" s="13" t="s">
        <v>53</v>
      </c>
      <c r="H21" s="37">
        <v>44900</v>
      </c>
      <c r="I21" s="37">
        <v>45930</v>
      </c>
      <c r="J21" s="13" t="s">
        <v>53</v>
      </c>
      <c r="K21" s="38" t="s">
        <v>92</v>
      </c>
      <c r="L21" s="9" t="s">
        <v>71</v>
      </c>
      <c r="M21" s="9" t="s">
        <v>71</v>
      </c>
      <c r="N21" s="16" t="s">
        <v>18</v>
      </c>
      <c r="O21" s="21" t="s">
        <v>82</v>
      </c>
      <c r="P21" s="9" t="s">
        <v>24</v>
      </c>
      <c r="Q21" s="4" t="s">
        <v>75</v>
      </c>
      <c r="R21" s="39">
        <v>4478077.6399999997</v>
      </c>
      <c r="S21" s="7">
        <v>574925.68999999994</v>
      </c>
      <c r="T21" s="8">
        <f>Tableau1[[#This Row],[Subvention UE]]/Tableau1[[#This Row],[Total des dépenses éligibles programmées]]</f>
        <v>0.12838671774346458</v>
      </c>
    </row>
    <row r="22" spans="1:21" ht="90" x14ac:dyDescent="0.25">
      <c r="A22" s="36" t="s">
        <v>94</v>
      </c>
      <c r="B22" s="13" t="s">
        <v>20</v>
      </c>
      <c r="C22" s="13" t="s">
        <v>21</v>
      </c>
      <c r="D22" s="36" t="s">
        <v>95</v>
      </c>
      <c r="E22" s="34" t="s">
        <v>96</v>
      </c>
      <c r="F22" s="36" t="s">
        <v>97</v>
      </c>
      <c r="G22" s="13" t="s">
        <v>53</v>
      </c>
      <c r="H22" s="37">
        <v>45415</v>
      </c>
      <c r="I22" s="37">
        <v>46387</v>
      </c>
      <c r="J22" s="13" t="s">
        <v>53</v>
      </c>
      <c r="K22" s="38" t="s">
        <v>98</v>
      </c>
      <c r="L22" s="9" t="s">
        <v>71</v>
      </c>
      <c r="M22" s="9" t="s">
        <v>71</v>
      </c>
      <c r="N22" s="16" t="s">
        <v>18</v>
      </c>
      <c r="O22" s="21" t="s">
        <v>82</v>
      </c>
      <c r="P22" s="9" t="s">
        <v>24</v>
      </c>
      <c r="Q22" s="4" t="s">
        <v>75</v>
      </c>
      <c r="R22" s="40">
        <v>2964295</v>
      </c>
      <c r="S22" s="7">
        <v>574925.68999999994</v>
      </c>
      <c r="T22" s="8">
        <f>Tableau1[[#This Row],[Subvention UE]]/Tableau1[[#This Row],[Total des dépenses éligibles programmées]]</f>
        <v>0.19395022762579295</v>
      </c>
    </row>
    <row r="23" spans="1:21" ht="121.5" customHeight="1" x14ac:dyDescent="0.25">
      <c r="A23" s="36" t="s">
        <v>99</v>
      </c>
      <c r="B23" s="13" t="s">
        <v>20</v>
      </c>
      <c r="C23" s="13" t="s">
        <v>21</v>
      </c>
      <c r="D23" s="38" t="s">
        <v>100</v>
      </c>
      <c r="E23" s="41" t="s">
        <v>101</v>
      </c>
      <c r="F23" s="36" t="s">
        <v>102</v>
      </c>
      <c r="G23" s="13" t="s">
        <v>53</v>
      </c>
      <c r="H23" s="37">
        <v>45765</v>
      </c>
      <c r="I23" s="37">
        <v>46112</v>
      </c>
      <c r="J23" s="13" t="s">
        <v>53</v>
      </c>
      <c r="K23" s="34" t="s">
        <v>103</v>
      </c>
      <c r="L23" s="9" t="s">
        <v>71</v>
      </c>
      <c r="M23" s="9" t="s">
        <v>71</v>
      </c>
      <c r="N23" s="16" t="s">
        <v>18</v>
      </c>
      <c r="O23" s="21" t="s">
        <v>82</v>
      </c>
      <c r="P23" s="9" t="s">
        <v>24</v>
      </c>
      <c r="Q23" s="4" t="s">
        <v>75</v>
      </c>
      <c r="R23" s="40">
        <v>509475.8</v>
      </c>
      <c r="S23" s="7">
        <v>223295.14</v>
      </c>
      <c r="T23" s="8">
        <f>Tableau1[[#This Row],[Subvention UE]]/Tableau1[[#This Row],[Total des dépenses éligibles programmées]]</f>
        <v>0.4382840951424975</v>
      </c>
    </row>
    <row r="24" spans="1:21" ht="168" customHeight="1" x14ac:dyDescent="0.25">
      <c r="A24" s="36" t="s">
        <v>104</v>
      </c>
      <c r="B24" s="13" t="s">
        <v>20</v>
      </c>
      <c r="C24" s="13" t="s">
        <v>21</v>
      </c>
      <c r="D24" s="38" t="s">
        <v>105</v>
      </c>
      <c r="E24" s="41" t="s">
        <v>106</v>
      </c>
      <c r="F24" s="36" t="s">
        <v>107</v>
      </c>
      <c r="G24" s="13" t="s">
        <v>53</v>
      </c>
      <c r="H24" s="37">
        <v>45383</v>
      </c>
      <c r="I24" s="37">
        <v>46022</v>
      </c>
      <c r="J24" s="13" t="s">
        <v>53</v>
      </c>
      <c r="K24" s="38" t="s">
        <v>108</v>
      </c>
      <c r="L24" s="9" t="s">
        <v>71</v>
      </c>
      <c r="M24" s="9" t="s">
        <v>71</v>
      </c>
      <c r="N24" s="16" t="s">
        <v>18</v>
      </c>
      <c r="O24" s="21" t="s">
        <v>82</v>
      </c>
      <c r="P24" s="9" t="s">
        <v>24</v>
      </c>
      <c r="Q24" s="4" t="s">
        <v>75</v>
      </c>
      <c r="R24" s="40">
        <v>1944817.65</v>
      </c>
      <c r="S24" s="7">
        <v>574925.68999999994</v>
      </c>
      <c r="T24" s="42">
        <f>Tableau1[[#This Row],[Subvention UE]]/Tableau1[[#This Row],[Total des dépenses éligibles programmées]]</f>
        <v>0.29561932965797588</v>
      </c>
    </row>
    <row r="25" spans="1:21" ht="18" customHeight="1" x14ac:dyDescent="0.25"/>
    <row r="26" spans="1:21" x14ac:dyDescent="0.25">
      <c r="S26" s="44" t="s">
        <v>110</v>
      </c>
      <c r="T26" s="45">
        <f ca="1">TODAY()</f>
        <v>45946</v>
      </c>
    </row>
  </sheetData>
  <mergeCells count="2">
    <mergeCell ref="A5:S5"/>
    <mergeCell ref="A6:S6"/>
  </mergeCells>
  <phoneticPr fontId="4" type="noConversion"/>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CONNOR, Michelene</dc:creator>
  <cp:lastModifiedBy>CONNOR, Michelene</cp:lastModifiedBy>
  <dcterms:created xsi:type="dcterms:W3CDTF">2025-02-26T01:00:35Z</dcterms:created>
  <dcterms:modified xsi:type="dcterms:W3CDTF">2025-10-16T13:32:07Z</dcterms:modified>
</cp:coreProperties>
</file>